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ardon\Documents\AA NUEVO ESCRITORIO\Excel\"/>
    </mc:Choice>
  </mc:AlternateContent>
  <xr:revisionPtr revIDLastSave="0" documentId="13_ncr:1_{40527DE0-D793-4506-AEEE-1D756CA4411B}" xr6:coauthVersionLast="47" xr6:coauthVersionMax="47" xr10:uidLastSave="{00000000-0000-0000-0000-000000000000}"/>
  <bookViews>
    <workbookView xWindow="-120" yWindow="-120" windowWidth="20730" windowHeight="11160" xr2:uid="{3633B26B-B84E-4C91-B146-6347C1D72CBD}"/>
  </bookViews>
  <sheets>
    <sheet name="Hoja1" sheetId="1" r:id="rId1"/>
  </sheets>
  <definedNames>
    <definedName name="_xlchart.v1.0" hidden="1">Hoja1!$A$27:$A$36</definedName>
    <definedName name="_xlchart.v1.1" hidden="1">Hoja1!$B$26</definedName>
    <definedName name="_xlchart.v1.10" hidden="1">Hoja1!$B$26</definedName>
    <definedName name="_xlchart.v1.11" hidden="1">Hoja1!$B$27:$B$36</definedName>
    <definedName name="_xlchart.v1.12" hidden="1">Hoja1!$B$27:$B$37</definedName>
    <definedName name="_xlchart.v1.13" hidden="1">Hoja1!$C$26</definedName>
    <definedName name="_xlchart.v1.14" hidden="1">Hoja1!$C$27:$C$36</definedName>
    <definedName name="_xlchart.v1.15" hidden="1">Hoja1!$C$27:$C$37</definedName>
    <definedName name="_xlchart.v1.16" hidden="1">Hoja1!$A$27:$A$36</definedName>
    <definedName name="_xlchart.v1.17" hidden="1">Hoja1!$B$26</definedName>
    <definedName name="_xlchart.v1.18" hidden="1">Hoja1!$B$27:$B$36</definedName>
    <definedName name="_xlchart.v1.2" hidden="1">Hoja1!$B$27:$B$36</definedName>
    <definedName name="_xlchart.v1.3" hidden="1">Hoja1!$A$26:$A$36</definedName>
    <definedName name="_xlchart.v1.4" hidden="1">Hoja1!$B$25</definedName>
    <definedName name="_xlchart.v1.5" hidden="1">Hoja1!$B$26:$B$36</definedName>
    <definedName name="_xlchart.v1.6" hidden="1">Hoja1!$C$25</definedName>
    <definedName name="_xlchart.v1.7" hidden="1">Hoja1!$C$26:$C$36</definedName>
    <definedName name="_xlchart.v1.8" hidden="1">Hoja1!$A$27:$A$36</definedName>
    <definedName name="_xlchart.v1.9" hidden="1">Hoja1!$A$27:$A$37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C9" i="1"/>
  <c r="C23" i="1"/>
  <c r="B16" i="1"/>
  <c r="C2" i="1"/>
  <c r="F7" i="1"/>
  <c r="E7" i="1"/>
  <c r="D7" i="1"/>
  <c r="C7" i="1"/>
  <c r="B22" i="1"/>
  <c r="B21" i="1"/>
  <c r="B20" i="1"/>
  <c r="B19" i="1"/>
  <c r="B18" i="1"/>
  <c r="B17" i="1"/>
  <c r="B15" i="1"/>
  <c r="B13" i="1"/>
  <c r="B14" i="1"/>
  <c r="B23" i="1" l="1"/>
</calcChain>
</file>

<file path=xl/sharedStrings.xml><?xml version="1.0" encoding="utf-8"?>
<sst xmlns="http://schemas.openxmlformats.org/spreadsheetml/2006/main" count="32" uniqueCount="19">
  <si>
    <r>
      <t>2020</t>
    </r>
    <r>
      <rPr>
        <vertAlign val="superscript"/>
        <sz val="11"/>
        <color indexed="18"/>
        <rFont val="Calibri"/>
        <family val="2"/>
      </rPr>
      <t>p/</t>
    </r>
  </si>
  <si>
    <t>Exportaciones</t>
  </si>
  <si>
    <t>Importaciones</t>
  </si>
  <si>
    <t>USA</t>
  </si>
  <si>
    <t>Centroamérica</t>
  </si>
  <si>
    <t>Asia</t>
  </si>
  <si>
    <t>Unión Europea</t>
  </si>
  <si>
    <t xml:space="preserve">México </t>
  </si>
  <si>
    <t>El Caribe</t>
  </si>
  <si>
    <t>América del Sur</t>
  </si>
  <si>
    <t>África</t>
  </si>
  <si>
    <t>Canadá</t>
  </si>
  <si>
    <t>Resto de países</t>
  </si>
  <si>
    <t>Comercio exterior de Guatemala</t>
  </si>
  <si>
    <t>US$ Millones</t>
  </si>
  <si>
    <t>%</t>
  </si>
  <si>
    <t>Resto países</t>
  </si>
  <si>
    <t>Crecimiento</t>
  </si>
  <si>
    <t xml:space="preserve">Crecimiento 5 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</si>
</sst>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99"/>
      <name val="Calibri"/>
      <family val="2"/>
      <scheme val="minor"/>
    </font>
    <font>
      <vertAlign val="superscript"/>
      <sz val="11"/>
      <color indexed="1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2" fontId="0" fillId="0" borderId="1" xfId="0" applyNumberForma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0" fillId="0" borderId="6" xfId="0" applyBorder="1"/>
    <xf numFmtId="3" fontId="1" fillId="2" borderId="6" xfId="0" applyNumberFormat="1" applyFont="1" applyFill="1" applyBorder="1"/>
    <xf numFmtId="0" fontId="0" fillId="0" borderId="7" xfId="0" applyBorder="1"/>
    <xf numFmtId="0" fontId="0" fillId="0" borderId="8" xfId="0" applyBorder="1"/>
    <xf numFmtId="2" fontId="0" fillId="0" borderId="8" xfId="0" applyNumberFormat="1" applyBorder="1"/>
    <xf numFmtId="2" fontId="0" fillId="0" borderId="9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2" fontId="0" fillId="0" borderId="6" xfId="0" applyNumberFormat="1" applyBorder="1"/>
    <xf numFmtId="4" fontId="0" fillId="0" borderId="1" xfId="0" applyNumberFormat="1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2" fontId="0" fillId="0" borderId="11" xfId="0" applyNumberFormat="1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_xlchart.v1.11</cx:f>
      </cx:numDim>
    </cx:data>
    <cx:data id="1">
      <cx:strDim type="cat">
        <cx:f>_xlchart.v1.8</cx:f>
      </cx:strDim>
      <cx:numDim type="size">
        <cx:f>_xlchart.v1.14</cx:f>
      </cx:numDim>
    </cx:data>
  </cx:chartData>
  <cx:chart>
    <cx:title pos="t" align="ctr" overlay="0">
      <cx:tx>
        <cx:txData>
          <cx:v>Exportaciones de Guatemala (%)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8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Exportaciones de Guatemala (%)</a:t>
          </a:r>
        </a:p>
      </cx:txPr>
    </cx:title>
    <cx:plotArea>
      <cx:plotAreaRegion>
        <cx:series layoutId="treemap" uniqueId="{AFBD63E5-A585-4B01-85C7-4D3CD3307719}" formatIdx="0">
          <cx:tx>
            <cx:txData>
              <cx:f>_xlchart.v1.10</cx:f>
              <cx:v>%</cx:v>
            </cx:txData>
          </cx:tx>
          <cx:dataLabels pos="inEnd">
            <cx:visibility seriesName="0" categoryName="1" value="1"/>
            <cx:separator>
</cx:separator>
            <cx:dataLabel idx="0">
              <cx:visibility seriesName="0" categoryName="1" value="1"/>
              <cx:separator>, </cx:separator>
            </cx:dataLabel>
          </cx:dataLabels>
          <cx:dataId val="0"/>
          <cx:layoutPr>
            <cx:parentLabelLayout val="overlapping"/>
          </cx:layoutPr>
        </cx:series>
        <cx:series layoutId="treemap" hidden="1" uniqueId="{EA7B095B-2BDD-4168-829B-1116207983C1}" formatIdx="1">
          <cx:tx>
            <cx:txData>
              <cx:f>_xlchart.v1.13</cx:f>
              <cx:v>US$ Millones</cx:v>
            </cx:txData>
          </cx:tx>
          <cx:dataLabels pos="inEnd">
            <cx:visibility seriesName="0" categoryName="1" value="0"/>
          </cx:dataLabels>
          <cx:dataId val="1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7">
  <cs:axisTitle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 b="1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45899</xdr:colOff>
      <xdr:row>50</xdr:row>
      <xdr:rowOff>156708</xdr:rowOff>
    </xdr:from>
    <xdr:to>
      <xdr:col>7</xdr:col>
      <xdr:colOff>632725</xdr:colOff>
      <xdr:row>72</xdr:row>
      <xdr:rowOff>168087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151CC4B-E82D-404E-9F4B-B1EE64E726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899" y="9816179"/>
              <a:ext cx="6929355" cy="42023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GT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3F9E-DE78-4BBC-91D7-38473C6B6ECD}">
  <dimension ref="A1:G37"/>
  <sheetViews>
    <sheetView tabSelected="1" zoomScale="85" zoomScaleNormal="85" workbookViewId="0">
      <selection activeCell="E17" sqref="E17"/>
    </sheetView>
  </sheetViews>
  <sheetFormatPr baseColWidth="10" defaultRowHeight="15" x14ac:dyDescent="0.25"/>
  <cols>
    <col min="1" max="1" width="14.85546875" customWidth="1"/>
    <col min="2" max="6" width="13.7109375" bestFit="1" customWidth="1"/>
  </cols>
  <sheetData>
    <row r="1" spans="1:7" x14ac:dyDescent="0.25">
      <c r="A1" s="17"/>
      <c r="B1" s="18"/>
      <c r="C1" s="19" t="s">
        <v>15</v>
      </c>
    </row>
    <row r="2" spans="1:7" ht="15.75" thickBot="1" x14ac:dyDescent="0.3">
      <c r="A2" s="13" t="s">
        <v>18</v>
      </c>
      <c r="B2" s="14"/>
      <c r="C2" s="16">
        <f>(F6-B6)/F6*100</f>
        <v>9.2417267436810562</v>
      </c>
    </row>
    <row r="3" spans="1:7" ht="15.75" thickBot="1" x14ac:dyDescent="0.3"/>
    <row r="4" spans="1:7" x14ac:dyDescent="0.25">
      <c r="A4" s="6" t="s">
        <v>13</v>
      </c>
      <c r="B4" s="7"/>
      <c r="C4" s="7"/>
      <c r="D4" s="7"/>
      <c r="E4" s="7"/>
      <c r="F4" s="8"/>
    </row>
    <row r="5" spans="1:7" ht="17.25" x14ac:dyDescent="0.25">
      <c r="A5" s="9"/>
      <c r="B5" s="3">
        <v>2016</v>
      </c>
      <c r="C5" s="3">
        <v>2017</v>
      </c>
      <c r="D5" s="3">
        <v>2018</v>
      </c>
      <c r="E5" s="3">
        <v>2019</v>
      </c>
      <c r="F5" s="10" t="s">
        <v>0</v>
      </c>
    </row>
    <row r="6" spans="1:7" x14ac:dyDescent="0.25">
      <c r="A6" s="9" t="s">
        <v>1</v>
      </c>
      <c r="B6" s="4">
        <v>10449</v>
      </c>
      <c r="C6" s="4">
        <v>10982</v>
      </c>
      <c r="D6" s="4">
        <v>10970</v>
      </c>
      <c r="E6" s="4">
        <v>11170</v>
      </c>
      <c r="F6" s="12">
        <v>11513</v>
      </c>
      <c r="G6" s="1"/>
    </row>
    <row r="7" spans="1:7" x14ac:dyDescent="0.25">
      <c r="A7" s="9" t="s">
        <v>17</v>
      </c>
      <c r="B7" s="2"/>
      <c r="C7" s="5">
        <f>(C6-B6)/B6*100</f>
        <v>5.1009665996746101</v>
      </c>
      <c r="D7" s="5">
        <f>(D6-C6)/C6*100</f>
        <v>-0.1092697140775815</v>
      </c>
      <c r="E7" s="5">
        <f>(E6-D6)/D6*100</f>
        <v>1.8231540565177755</v>
      </c>
      <c r="F7" s="20">
        <f>(F6-E6)/E6*100</f>
        <v>3.0707251566696505</v>
      </c>
    </row>
    <row r="8" spans="1:7" x14ac:dyDescent="0.25">
      <c r="A8" s="9" t="s">
        <v>2</v>
      </c>
      <c r="B8" s="4">
        <v>17003</v>
      </c>
      <c r="C8" s="4">
        <v>18390</v>
      </c>
      <c r="D8" s="4">
        <v>19674</v>
      </c>
      <c r="E8" s="4">
        <v>19882</v>
      </c>
      <c r="F8" s="12">
        <v>18206</v>
      </c>
    </row>
    <row r="9" spans="1:7" ht="15.75" thickBot="1" x14ac:dyDescent="0.3">
      <c r="A9" s="13" t="s">
        <v>17</v>
      </c>
      <c r="B9" s="14"/>
      <c r="C9" s="15">
        <f>(C8-B8)/B8*100</f>
        <v>8.1573839910604011</v>
      </c>
      <c r="D9" s="15">
        <f t="shared" ref="D9:F9" si="0">(D8-C8)/C8*100</f>
        <v>6.9820554649265913</v>
      </c>
      <c r="E9" s="15">
        <f t="shared" si="0"/>
        <v>1.0572328962081936</v>
      </c>
      <c r="F9" s="16">
        <f t="shared" si="0"/>
        <v>-8.4297354390906349</v>
      </c>
    </row>
    <row r="11" spans="1:7" ht="15.75" thickBot="1" x14ac:dyDescent="0.3"/>
    <row r="12" spans="1:7" ht="15.75" thickBot="1" x14ac:dyDescent="0.3">
      <c r="A12" s="27"/>
      <c r="B12" s="29" t="s">
        <v>14</v>
      </c>
      <c r="C12" s="30" t="s">
        <v>15</v>
      </c>
    </row>
    <row r="13" spans="1:7" x14ac:dyDescent="0.25">
      <c r="A13" s="24" t="s">
        <v>4</v>
      </c>
      <c r="B13" s="25">
        <f>(31.72*11513)/100</f>
        <v>3651.9236000000001</v>
      </c>
      <c r="C13" s="26">
        <v>31.72</v>
      </c>
    </row>
    <row r="14" spans="1:7" x14ac:dyDescent="0.25">
      <c r="A14" s="9" t="s">
        <v>3</v>
      </c>
      <c r="B14" s="21">
        <f>(30.54*11513)/100</f>
        <v>3516.0702000000001</v>
      </c>
      <c r="C14" s="11">
        <v>30.54</v>
      </c>
    </row>
    <row r="15" spans="1:7" x14ac:dyDescent="0.25">
      <c r="A15" s="9" t="s">
        <v>5</v>
      </c>
      <c r="B15" s="21">
        <f>(13.17*F6)/100</f>
        <v>1516.2620999999999</v>
      </c>
      <c r="C15" s="11">
        <v>13.17</v>
      </c>
    </row>
    <row r="16" spans="1:7" x14ac:dyDescent="0.25">
      <c r="A16" s="9" t="s">
        <v>6</v>
      </c>
      <c r="B16" s="21">
        <f>(9.38*F6)/100</f>
        <v>1079.9194</v>
      </c>
      <c r="C16" s="11">
        <v>9.3800000000000008</v>
      </c>
    </row>
    <row r="17" spans="1:3" x14ac:dyDescent="0.25">
      <c r="A17" s="9" t="s">
        <v>7</v>
      </c>
      <c r="B17" s="21">
        <f>(3.98*F6)/100</f>
        <v>458.2174</v>
      </c>
      <c r="C17" s="11">
        <v>3.98</v>
      </c>
    </row>
    <row r="18" spans="1:3" x14ac:dyDescent="0.25">
      <c r="A18" s="9" t="s">
        <v>8</v>
      </c>
      <c r="B18" s="21">
        <f>(3.1*F6)/100</f>
        <v>356.90300000000002</v>
      </c>
      <c r="C18" s="11">
        <v>3.1</v>
      </c>
    </row>
    <row r="19" spans="1:3" x14ac:dyDescent="0.25">
      <c r="A19" s="9" t="s">
        <v>9</v>
      </c>
      <c r="B19" s="21">
        <f>(2.65*F6)/100</f>
        <v>305.09449999999998</v>
      </c>
      <c r="C19" s="11">
        <v>2.65</v>
      </c>
    </row>
    <row r="20" spans="1:3" x14ac:dyDescent="0.25">
      <c r="A20" s="9" t="s">
        <v>10</v>
      </c>
      <c r="B20" s="21">
        <f>(1.97*F6)/100</f>
        <v>226.80610000000001</v>
      </c>
      <c r="C20" s="11">
        <v>1.97</v>
      </c>
    </row>
    <row r="21" spans="1:3" x14ac:dyDescent="0.25">
      <c r="A21" s="9" t="s">
        <v>11</v>
      </c>
      <c r="B21" s="21">
        <f>(1.72*F6)/100</f>
        <v>198.02360000000002</v>
      </c>
      <c r="C21" s="11">
        <v>1.72</v>
      </c>
    </row>
    <row r="22" spans="1:3" x14ac:dyDescent="0.25">
      <c r="A22" s="9" t="s">
        <v>12</v>
      </c>
      <c r="B22" s="21">
        <f>(1.77*F6)/100</f>
        <v>203.78009999999998</v>
      </c>
      <c r="C22" s="11">
        <v>1.77</v>
      </c>
    </row>
    <row r="23" spans="1:3" ht="15.75" thickBot="1" x14ac:dyDescent="0.3">
      <c r="A23" s="13"/>
      <c r="B23" s="22">
        <f>SUM(B13:B22)</f>
        <v>11513</v>
      </c>
      <c r="C23" s="23">
        <f>SUM(C13:C22)</f>
        <v>99.999999999999986</v>
      </c>
    </row>
    <row r="25" spans="1:3" ht="15.75" thickBot="1" x14ac:dyDescent="0.3"/>
    <row r="26" spans="1:3" ht="15.75" thickBot="1" x14ac:dyDescent="0.3">
      <c r="A26" s="27"/>
      <c r="B26" s="31" t="s">
        <v>15</v>
      </c>
      <c r="C26" s="30" t="s">
        <v>14</v>
      </c>
    </row>
    <row r="27" spans="1:3" x14ac:dyDescent="0.25">
      <c r="A27" s="24" t="s">
        <v>4</v>
      </c>
      <c r="B27" s="28">
        <v>31.72</v>
      </c>
      <c r="C27" s="26">
        <v>3651.9236000000001</v>
      </c>
    </row>
    <row r="28" spans="1:3" x14ac:dyDescent="0.25">
      <c r="A28" s="9" t="s">
        <v>3</v>
      </c>
      <c r="B28" s="5">
        <v>30.54</v>
      </c>
      <c r="C28" s="11">
        <v>3516.0702000000001</v>
      </c>
    </row>
    <row r="29" spans="1:3" x14ac:dyDescent="0.25">
      <c r="A29" s="9" t="s">
        <v>5</v>
      </c>
      <c r="B29" s="5">
        <v>13.17</v>
      </c>
      <c r="C29" s="11">
        <v>1516.2620999999999</v>
      </c>
    </row>
    <row r="30" spans="1:3" x14ac:dyDescent="0.25">
      <c r="A30" s="9" t="s">
        <v>6</v>
      </c>
      <c r="B30" s="5">
        <v>9.3800000000000008</v>
      </c>
      <c r="C30" s="11">
        <v>1079.9194</v>
      </c>
    </row>
    <row r="31" spans="1:3" x14ac:dyDescent="0.25">
      <c r="A31" s="9" t="s">
        <v>7</v>
      </c>
      <c r="B31" s="5">
        <v>3.98</v>
      </c>
      <c r="C31" s="11">
        <v>458.2174</v>
      </c>
    </row>
    <row r="32" spans="1:3" x14ac:dyDescent="0.25">
      <c r="A32" s="9" t="s">
        <v>8</v>
      </c>
      <c r="B32" s="5">
        <v>3.1</v>
      </c>
      <c r="C32" s="11">
        <v>356.90300000000002</v>
      </c>
    </row>
    <row r="33" spans="1:3" x14ac:dyDescent="0.25">
      <c r="A33" s="9" t="s">
        <v>9</v>
      </c>
      <c r="B33" s="5">
        <v>2.65</v>
      </c>
      <c r="C33" s="11">
        <v>305.09449999999998</v>
      </c>
    </row>
    <row r="34" spans="1:3" x14ac:dyDescent="0.25">
      <c r="A34" s="9" t="s">
        <v>10</v>
      </c>
      <c r="B34" s="5">
        <v>1.97</v>
      </c>
      <c r="C34" s="11">
        <v>226.80610000000001</v>
      </c>
    </row>
    <row r="35" spans="1:3" x14ac:dyDescent="0.25">
      <c r="A35" s="9" t="s">
        <v>11</v>
      </c>
      <c r="B35" s="5">
        <v>1.72</v>
      </c>
      <c r="C35" s="11">
        <v>198.02360000000002</v>
      </c>
    </row>
    <row r="36" spans="1:3" x14ac:dyDescent="0.25">
      <c r="A36" s="9" t="s">
        <v>16</v>
      </c>
      <c r="B36" s="5">
        <v>1.77</v>
      </c>
      <c r="C36" s="11">
        <v>203.78009999999998</v>
      </c>
    </row>
    <row r="37" spans="1:3" ht="15.75" thickBot="1" x14ac:dyDescent="0.3">
      <c r="A37" s="13"/>
      <c r="B37" s="15">
        <v>99.999999999999986</v>
      </c>
      <c r="C37" s="23">
        <v>11513</v>
      </c>
    </row>
  </sheetData>
  <mergeCells count="1">
    <mergeCell ref="A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Dardón</dc:creator>
  <cp:lastModifiedBy>Byron Dardón</cp:lastModifiedBy>
  <cp:lastPrinted>2021-07-30T16:24:06Z</cp:lastPrinted>
  <dcterms:created xsi:type="dcterms:W3CDTF">2021-07-29T19:58:47Z</dcterms:created>
  <dcterms:modified xsi:type="dcterms:W3CDTF">2021-07-30T16:33:40Z</dcterms:modified>
</cp:coreProperties>
</file>